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<sst xmlns="http://schemas.openxmlformats.org/spreadsheetml/2006/main" count="104" uniqueCount="90">
  <si>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</si>
  <si>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</si>
  <si>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</si>
  <si>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</si>
  <si>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</si>
  <si>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</si>
  <si>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</si>
  <si>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</si>
  <si>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</si>
  <si>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</si>
  <si>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</si>
  <si>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</si>
  <si>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</si>
  <si>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</si>
  <si>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</si>
  <si>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</si>
  <si>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</si>
  <si>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</si>
  <si>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</si>
  <si>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</si>
  <si>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</si>
  <si>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</si>
  <si>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</si>
  <si>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</si>
  <si>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</si>
  <si>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</si>
  <si>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</si>
  <si>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</si>
  <si>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</si>
  <si>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</si>
  <si>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</si>
  <si>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</si>
  <si>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</si>
  <si>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</si>
  <si>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</si>
  <si>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</si>
  <si>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</si>
  <si>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</si>
  <si>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</si>
  <si>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</si>
  <si>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</si>
  <si>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</si>
  <si>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</si>
  <si>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</si>
  <si>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</si>
  <si>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</si>
  <si>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</si>
  <si>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</si>
  <si>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</si>
  <si>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</si>
  <si>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</si>
  <si>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</si>
  <si>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</si>
  <si>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</si>
  <si>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</si>
  <si>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</si>
  <si>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</si>
  <si>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</si>
  <si>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</si>
  <si>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</si>
  <si>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</si>
  <si>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</si>
  <si>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</si>
  <si>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</si>
  <si>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</si>
  <si>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</si>
  <si>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</si>
  <si>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</si>
  <si>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</si>
  <si>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</si>
  <si>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</si>
  <si>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</si>
  <si>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</si>
  <si>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</si>
  <si>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</si>
  <si>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</si>
  <si>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</si>
  <si>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</si>
  <si>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</si>
  <si>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</si>
  <si>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</si>
  <si>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</si>
  <si>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</si>
  <si>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</si>
  <si>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</si>
  <si>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</si>
  <si>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2020/2019, %</t>
  </si>
  <si>
    <t>Исполнено, всего (без межбюджетных трансфертов) за 1 полугодие 2019 года, тыс. рублей</t>
  </si>
  <si>
    <t>Сведения об исполнении консолидированного бюджета Нижневартовского района за I полугодие 2020 года по расходам в разрезе разделов и подразделов классификации расходов бюджета в сравнении с соответствующим периодом 2019 года</t>
  </si>
  <si>
    <t>Исполнено, всего (без межбюджетных трансфертов) за 1 полугодие 2020 года, тыс. рублей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</si>
</sst>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5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186" fontId="51" fillId="0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>
      <alignment/>
      <protection/>
    </xf>
    <xf numFmtId="186" fontId="53" fillId="33" borderId="10" xfId="81" applyNumberFormat="1" applyFont="1" applyFill="1" applyBorder="1">
      <alignment/>
      <protection/>
    </xf>
    <xf numFmtId="186" fontId="53" fillId="33" borderId="10" xfId="81" applyNumberFormat="1" applyFont="1" applyFill="1" applyBorder="1" applyAlignment="1" applyProtection="1">
      <alignment/>
      <protection hidden="1"/>
    </xf>
    <xf numFmtId="186" fontId="51" fillId="33" borderId="10" xfId="81" applyNumberFormat="1" applyFont="1" applyFill="1" applyBorder="1" applyAlignment="1" applyProtection="1">
      <alignment/>
      <protection hidden="1"/>
    </xf>
    <xf numFmtId="186" fontId="54" fillId="33" borderId="10" xfId="81" applyNumberFormat="1" applyFont="1" applyFill="1" applyBorder="1">
      <alignment/>
      <protection/>
    </xf>
    <xf numFmtId="186" fontId="52" fillId="0" borderId="10" xfId="81" applyNumberFormat="1" applyFont="1" applyBorder="1">
      <alignment/>
      <protection/>
    </xf>
    <xf numFmtId="186" fontId="51" fillId="33" borderId="10" xfId="81" applyNumberFormat="1" applyFont="1" applyFill="1" applyBorder="1" applyAlignment="1" applyProtection="1">
      <alignment wrapText="1"/>
      <protection hidden="1"/>
    </xf>
    <xf numFmtId="186" fontId="53" fillId="0" borderId="10" xfId="81" applyNumberFormat="1" applyFont="1" applyFill="1" applyBorder="1" applyAlignment="1" applyProtection="1">
      <alignment/>
      <protection hidden="1"/>
    </xf>
    <xf numFmtId="186" fontId="55" fillId="0" borderId="10" xfId="81" applyNumberFormat="1" applyFont="1" applyBorder="1">
      <alignment/>
      <protection/>
    </xf>
    <xf numFmtId="186" fontId="53" fillId="0" borderId="10" xfId="81" applyNumberFormat="1" applyFont="1" applyBorder="1">
      <alignment/>
      <protection/>
    </xf>
    <xf numFmtId="186" fontId="51" fillId="0" borderId="10" xfId="81" applyNumberFormat="1" applyFont="1" applyFill="1" applyBorder="1" applyAlignment="1" applyProtection="1">
      <alignment wrapText="1"/>
      <protection hidden="1"/>
    </xf>
    <xf numFmtId="186" fontId="54" fillId="0" borderId="10" xfId="81" applyNumberFormat="1" applyFont="1" applyBorder="1">
      <alignment/>
      <protection/>
    </xf>
    <xf numFmtId="186" fontId="52" fillId="0" borderId="10" xfId="81" applyNumberFormat="1" applyFont="1" applyFill="1" applyBorder="1" applyAlignment="1" applyProtection="1">
      <alignment/>
      <protection hidden="1"/>
    </xf>
    <xf numFmtId="186" fontId="51" fillId="34" borderId="10" xfId="81" applyNumberFormat="1" applyFont="1" applyFill="1" applyBorder="1" applyAlignment="1" applyProtection="1">
      <alignment vertical="center"/>
      <protection hidden="1"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7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5" sqref="D95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22.125" style="2" customWidth="1"/>
    <col min="5" max="5" width="16.375" style="2" customWidth="1"/>
    <col min="6" max="6" width="17.00390625" style="2" customWidth="1"/>
    <col min="7" max="7" width="20.50390625" style="2" customWidth="1"/>
    <col min="8" max="8" width="17.50390625" style="2" customWidth="1"/>
    <col min="9" max="9" width="15.50390625" style="2" customWidth="1"/>
    <col min="10" max="10" width="13.50390625" style="2" customWidth="1"/>
    <col min="11" max="11" width="16.00390625" style="29" customWidth="1"/>
    <col min="12" max="12" width="12.875" style="2" customWidth="1"/>
    <col min="13" max="16384" width="9.375" style="2" customWidth="1"/>
  </cols>
  <sheetData>
    <row r="2" spans="1:12" s="3" customFormat="1" ht="48" customHeight="1">
      <c r="A2" s="61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4" s="3" customFormat="1" ht="15.75" customHeight="1">
      <c r="A3" s="4"/>
      <c r="B3" s="4"/>
      <c r="C3" s="4"/>
      <c r="D3" s="4"/>
    </row>
    <row r="4" spans="1:12" ht="60" customHeight="1">
      <c r="A4" s="64" t="s">
        <v>0</v>
      </c>
      <c r="B4" s="65" t="s">
        <v>1</v>
      </c>
      <c r="C4" s="65" t="s">
        <v>2</v>
      </c>
      <c r="D4" s="63" t="s">
        <v>87</v>
      </c>
      <c r="E4" s="62" t="s">
        <v>62</v>
      </c>
      <c r="F4" s="62"/>
      <c r="G4" s="63" t="s">
        <v>89</v>
      </c>
      <c r="H4" s="63" t="s">
        <v>62</v>
      </c>
      <c r="I4" s="63"/>
      <c r="J4" s="63" t="s">
        <v>86</v>
      </c>
      <c r="K4" s="63"/>
      <c r="L4" s="63"/>
    </row>
    <row r="5" spans="1:12" ht="51" customHeight="1">
      <c r="A5" s="64"/>
      <c r="B5" s="65"/>
      <c r="C5" s="65"/>
      <c r="D5" s="63"/>
      <c r="E5" s="6" t="s">
        <v>63</v>
      </c>
      <c r="F5" s="7" t="s">
        <v>64</v>
      </c>
      <c r="G5" s="63"/>
      <c r="H5" s="6" t="s">
        <v>63</v>
      </c>
      <c r="I5" s="7" t="s">
        <v>64</v>
      </c>
      <c r="J5" s="35" t="s">
        <v>77</v>
      </c>
      <c r="K5" s="31" t="s">
        <v>63</v>
      </c>
      <c r="L5" s="35" t="s">
        <v>64</v>
      </c>
    </row>
    <row r="6" spans="1:12" ht="17.25" customHeight="1">
      <c r="A6" s="36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32">
        <v>11</v>
      </c>
      <c r="L6" s="9">
        <v>12</v>
      </c>
    </row>
    <row r="7" spans="1:12" s="13" customFormat="1" ht="18" customHeight="1">
      <c r="A7" s="37" t="s">
        <v>4</v>
      </c>
      <c r="B7" s="10">
        <v>1</v>
      </c>
      <c r="C7" s="10" t="s">
        <v>3</v>
      </c>
      <c r="D7" s="11">
        <f>D8+D9+D10+D11+D12+D13+D14+D15+D16+D17+D18</f>
        <v>466487.1</v>
      </c>
      <c r="E7" s="11">
        <f>E8+E9+E10+E11+E12+E13+E14+E15+E16+E17+E18</f>
        <v>356247.9</v>
      </c>
      <c r="F7" s="11">
        <f>F8+F9+F10+F11+F12+F13+F14+F15+F16+F17+F18</f>
        <v>114578.5</v>
      </c>
      <c r="G7" s="45">
        <v>431013.606</v>
      </c>
      <c r="H7" s="45">
        <v>322643.25800000003</v>
      </c>
      <c r="I7" s="45">
        <v>114405.403</v>
      </c>
      <c r="J7" s="11">
        <f>G7/D7*100</f>
        <v>92.39561093972375</v>
      </c>
      <c r="K7" s="33">
        <f>H7/E7*100</f>
        <v>90.5670624304031</v>
      </c>
      <c r="L7" s="12">
        <f aca="true" t="shared" si="0" ref="J7:L8">I7/F7*100</f>
        <v>99.84892715474544</v>
      </c>
    </row>
    <row r="8" spans="1:12" ht="63">
      <c r="A8" s="38" t="s">
        <v>5</v>
      </c>
      <c r="B8" s="14">
        <v>1</v>
      </c>
      <c r="C8" s="14">
        <v>2</v>
      </c>
      <c r="D8" s="27">
        <v>47159.1</v>
      </c>
      <c r="E8" s="27">
        <v>35913.2</v>
      </c>
      <c r="F8" s="24">
        <v>11245.9</v>
      </c>
      <c r="G8" s="46">
        <v>23562.872</v>
      </c>
      <c r="H8" s="46">
        <v>14066.863</v>
      </c>
      <c r="I8" s="47">
        <v>9496.009</v>
      </c>
      <c r="J8" s="16">
        <f t="shared" si="0"/>
        <v>49.96463460922706</v>
      </c>
      <c r="K8" s="34">
        <f t="shared" si="0"/>
        <v>39.16906040118954</v>
      </c>
      <c r="L8" s="17">
        <f t="shared" si="0"/>
        <v>84.43974248392749</v>
      </c>
    </row>
    <row r="9" spans="1:12" ht="78.75">
      <c r="A9" s="38" t="s">
        <v>6</v>
      </c>
      <c r="B9" s="14">
        <v>1</v>
      </c>
      <c r="C9" s="14">
        <v>3</v>
      </c>
      <c r="D9" s="27">
        <v>1517.4</v>
      </c>
      <c r="E9" s="27"/>
      <c r="F9" s="24">
        <v>1517.4</v>
      </c>
      <c r="G9" s="46">
        <v>1028.012</v>
      </c>
      <c r="H9" s="46"/>
      <c r="I9" s="47">
        <v>1028.012</v>
      </c>
      <c r="J9" s="16">
        <f aca="true" t="shared" si="1" ref="J9:J18">G9/D9*100</f>
        <v>67.74825359166995</v>
      </c>
      <c r="K9" s="34"/>
      <c r="L9" s="17">
        <f aca="true" t="shared" si="2" ref="L9:L18">I9/F9*100</f>
        <v>67.74825359166995</v>
      </c>
    </row>
    <row r="10" spans="1:12" ht="84" customHeight="1">
      <c r="A10" s="38" t="s">
        <v>7</v>
      </c>
      <c r="B10" s="14">
        <v>1</v>
      </c>
      <c r="C10" s="14">
        <v>4</v>
      </c>
      <c r="D10" s="27">
        <v>239725.4</v>
      </c>
      <c r="E10" s="27">
        <v>205718.2</v>
      </c>
      <c r="F10" s="24">
        <v>38346.5</v>
      </c>
      <c r="G10" s="46">
        <v>232494.964</v>
      </c>
      <c r="H10" s="46">
        <v>198218.6</v>
      </c>
      <c r="I10" s="47">
        <v>40098.499</v>
      </c>
      <c r="J10" s="16">
        <f t="shared" si="1"/>
        <v>96.98386737492147</v>
      </c>
      <c r="K10" s="34">
        <f aca="true" t="shared" si="3" ref="K10:K18">H10/E10*100</f>
        <v>96.35443047819784</v>
      </c>
      <c r="L10" s="17">
        <f t="shared" si="2"/>
        <v>104.56886286884071</v>
      </c>
    </row>
    <row r="11" spans="1:12" ht="27.75" customHeight="1">
      <c r="A11" s="38" t="s">
        <v>8</v>
      </c>
      <c r="B11" s="14">
        <v>1</v>
      </c>
      <c r="C11" s="14">
        <v>5</v>
      </c>
      <c r="D11" s="27"/>
      <c r="E11" s="27"/>
      <c r="F11" s="24"/>
      <c r="G11" s="46">
        <v>0.452</v>
      </c>
      <c r="H11" s="46">
        <v>0.452</v>
      </c>
      <c r="I11" s="48"/>
      <c r="J11" s="16"/>
      <c r="K11" s="34"/>
      <c r="L11" s="17"/>
    </row>
    <row r="12" spans="1:12" ht="63">
      <c r="A12" s="38" t="s">
        <v>9</v>
      </c>
      <c r="B12" s="14">
        <v>1</v>
      </c>
      <c r="C12" s="14">
        <v>6</v>
      </c>
      <c r="D12" s="27">
        <v>4304.1</v>
      </c>
      <c r="E12" s="27">
        <v>4304.1</v>
      </c>
      <c r="F12" s="24"/>
      <c r="G12" s="46">
        <v>4746.333</v>
      </c>
      <c r="H12" s="46">
        <v>4746.333</v>
      </c>
      <c r="I12" s="48"/>
      <c r="J12" s="16">
        <f t="shared" si="1"/>
        <v>110.27469157315117</v>
      </c>
      <c r="K12" s="34">
        <f t="shared" si="3"/>
        <v>110.27469157315117</v>
      </c>
      <c r="L12" s="17"/>
    </row>
    <row r="13" spans="1:12" ht="33.75" customHeight="1" hidden="1">
      <c r="A13" s="38" t="s">
        <v>10</v>
      </c>
      <c r="B13" s="14">
        <v>1</v>
      </c>
      <c r="C13" s="14">
        <v>7</v>
      </c>
      <c r="D13" s="27"/>
      <c r="E13" s="27"/>
      <c r="F13" s="24"/>
      <c r="G13" s="49">
        <v>0</v>
      </c>
      <c r="H13" s="49"/>
      <c r="I13" s="48"/>
      <c r="J13" s="16" t="e">
        <f t="shared" si="1"/>
        <v>#DIV/0!</v>
      </c>
      <c r="K13" s="34"/>
      <c r="L13" s="17" t="e">
        <f t="shared" si="2"/>
        <v>#DIV/0!</v>
      </c>
    </row>
    <row r="14" spans="1:12" ht="15.75" hidden="1">
      <c r="A14" s="38" t="s">
        <v>11</v>
      </c>
      <c r="B14" s="14">
        <v>1</v>
      </c>
      <c r="C14" s="14">
        <v>10</v>
      </c>
      <c r="D14" s="27"/>
      <c r="E14" s="27"/>
      <c r="F14" s="24"/>
      <c r="G14" s="49">
        <v>0</v>
      </c>
      <c r="H14" s="49"/>
      <c r="I14" s="48"/>
      <c r="J14" s="16" t="e">
        <f t="shared" si="1"/>
        <v>#DIV/0!</v>
      </c>
      <c r="K14" s="34" t="e">
        <f t="shared" si="3"/>
        <v>#DIV/0!</v>
      </c>
      <c r="L14" s="17" t="e">
        <f t="shared" si="2"/>
        <v>#DIV/0!</v>
      </c>
    </row>
    <row r="15" spans="1:12" ht="20.25" customHeight="1">
      <c r="A15" s="38" t="s">
        <v>12</v>
      </c>
      <c r="B15" s="14">
        <v>1</v>
      </c>
      <c r="C15" s="14">
        <v>11</v>
      </c>
      <c r="D15" s="27"/>
      <c r="E15" s="27"/>
      <c r="F15" s="24"/>
      <c r="G15" s="46">
        <v>0</v>
      </c>
      <c r="H15" s="49"/>
      <c r="I15" s="48"/>
      <c r="J15" s="16"/>
      <c r="K15" s="34"/>
      <c r="L15" s="17"/>
    </row>
    <row r="16" spans="1:12" ht="15.75" hidden="1">
      <c r="A16" s="39"/>
      <c r="B16" s="14">
        <v>1</v>
      </c>
      <c r="C16" s="14">
        <v>12</v>
      </c>
      <c r="D16" s="27"/>
      <c r="E16" s="27"/>
      <c r="F16" s="24"/>
      <c r="G16" s="49">
        <v>0</v>
      </c>
      <c r="H16" s="49"/>
      <c r="I16" s="48"/>
      <c r="J16" s="16" t="e">
        <f t="shared" si="1"/>
        <v>#DIV/0!</v>
      </c>
      <c r="K16" s="34" t="e">
        <f t="shared" si="3"/>
        <v>#DIV/0!</v>
      </c>
      <c r="L16" s="17" t="e">
        <f t="shared" si="2"/>
        <v>#DIV/0!</v>
      </c>
    </row>
    <row r="17" spans="1:12" ht="47.25" hidden="1">
      <c r="A17" s="38" t="s">
        <v>13</v>
      </c>
      <c r="B17" s="14">
        <v>1</v>
      </c>
      <c r="C17" s="14">
        <v>13</v>
      </c>
      <c r="D17" s="27"/>
      <c r="E17" s="27"/>
      <c r="F17" s="24"/>
      <c r="G17" s="49">
        <v>0</v>
      </c>
      <c r="H17" s="49"/>
      <c r="I17" s="48"/>
      <c r="J17" s="16" t="e">
        <f t="shared" si="1"/>
        <v>#DIV/0!</v>
      </c>
      <c r="K17" s="34" t="e">
        <f t="shared" si="3"/>
        <v>#DIV/0!</v>
      </c>
      <c r="L17" s="17" t="e">
        <f t="shared" si="2"/>
        <v>#DIV/0!</v>
      </c>
    </row>
    <row r="18" spans="1:12" ht="19.5" customHeight="1">
      <c r="A18" s="38" t="s">
        <v>14</v>
      </c>
      <c r="B18" s="14">
        <v>1</v>
      </c>
      <c r="C18" s="14">
        <v>13</v>
      </c>
      <c r="D18" s="27">
        <v>173781.1</v>
      </c>
      <c r="E18" s="27">
        <v>110312.4</v>
      </c>
      <c r="F18" s="24">
        <v>63468.7</v>
      </c>
      <c r="G18" s="46">
        <v>169180.973</v>
      </c>
      <c r="H18" s="46">
        <v>105611.01</v>
      </c>
      <c r="I18" s="47">
        <v>63782.883</v>
      </c>
      <c r="J18" s="16">
        <f t="shared" si="1"/>
        <v>97.35291870059517</v>
      </c>
      <c r="K18" s="34">
        <f t="shared" si="3"/>
        <v>95.73811285041391</v>
      </c>
      <c r="L18" s="17">
        <f t="shared" si="2"/>
        <v>100.49502038012439</v>
      </c>
    </row>
    <row r="19" spans="1:12" s="13" customFormat="1" ht="19.5" customHeight="1">
      <c r="A19" s="37" t="s">
        <v>58</v>
      </c>
      <c r="B19" s="10">
        <v>2</v>
      </c>
      <c r="C19" s="10">
        <v>0</v>
      </c>
      <c r="D19" s="28">
        <f>D20</f>
        <v>1454.2</v>
      </c>
      <c r="E19" s="28">
        <f>E20</f>
        <v>1454.2</v>
      </c>
      <c r="F19" s="28">
        <f>F20</f>
        <v>1454.2</v>
      </c>
      <c r="G19" s="50">
        <v>1615.381</v>
      </c>
      <c r="H19" s="50">
        <v>1545.843</v>
      </c>
      <c r="I19" s="50">
        <v>1615.381</v>
      </c>
      <c r="J19" s="11">
        <f aca="true" t="shared" si="4" ref="J19:L20">G19/D19*100</f>
        <v>111.08382615871271</v>
      </c>
      <c r="K19" s="28">
        <f t="shared" si="4"/>
        <v>106.30195296382891</v>
      </c>
      <c r="L19" s="12">
        <f t="shared" si="4"/>
        <v>111.08382615871271</v>
      </c>
    </row>
    <row r="20" spans="1:12" ht="33.75" customHeight="1">
      <c r="A20" s="38" t="s">
        <v>59</v>
      </c>
      <c r="B20" s="14">
        <v>2</v>
      </c>
      <c r="C20" s="14">
        <v>3</v>
      </c>
      <c r="D20" s="27">
        <v>1454.2</v>
      </c>
      <c r="E20" s="27">
        <v>1454.2</v>
      </c>
      <c r="F20" s="24">
        <v>1454.2</v>
      </c>
      <c r="G20" s="46">
        <v>1615.381</v>
      </c>
      <c r="H20" s="46">
        <v>1545.843</v>
      </c>
      <c r="I20" s="47">
        <v>1615.381</v>
      </c>
      <c r="J20" s="16">
        <f t="shared" si="4"/>
        <v>111.08382615871271</v>
      </c>
      <c r="K20" s="27">
        <f t="shared" si="4"/>
        <v>106.30195296382891</v>
      </c>
      <c r="L20" s="17">
        <f t="shared" si="4"/>
        <v>111.08382615871271</v>
      </c>
    </row>
    <row r="21" spans="1:12" s="13" customFormat="1" ht="31.5">
      <c r="A21" s="37" t="s">
        <v>15</v>
      </c>
      <c r="B21" s="10">
        <v>3</v>
      </c>
      <c r="C21" s="10" t="s">
        <v>3</v>
      </c>
      <c r="D21" s="28">
        <f>SUM(D22:D26)</f>
        <v>27309.800000000003</v>
      </c>
      <c r="E21" s="28">
        <f>SUM(E22:E26)</f>
        <v>20534.5</v>
      </c>
      <c r="F21" s="28">
        <f>SUM(F22:F26)</f>
        <v>7058.799999999999</v>
      </c>
      <c r="G21" s="50">
        <v>35504.84100000001</v>
      </c>
      <c r="H21" s="50">
        <v>24748.113</v>
      </c>
      <c r="I21" s="50">
        <v>10878.716</v>
      </c>
      <c r="J21" s="11">
        <f aca="true" t="shared" si="5" ref="J21:K26">G21/D21*100</f>
        <v>130.0076932090312</v>
      </c>
      <c r="K21" s="33">
        <f t="shared" si="5"/>
        <v>120.51967664174926</v>
      </c>
      <c r="L21" s="12">
        <f aca="true" t="shared" si="6" ref="L21:L45">I21/F21*100</f>
        <v>154.1156570521902</v>
      </c>
    </row>
    <row r="22" spans="1:12" ht="18" customHeight="1" hidden="1">
      <c r="A22" s="38" t="s">
        <v>16</v>
      </c>
      <c r="B22" s="14">
        <v>3</v>
      </c>
      <c r="C22" s="14">
        <v>2</v>
      </c>
      <c r="D22" s="27"/>
      <c r="E22" s="26"/>
      <c r="F22" s="24"/>
      <c r="G22" s="46"/>
      <c r="H22" s="51"/>
      <c r="I22" s="47"/>
      <c r="J22" s="16" t="e">
        <f t="shared" si="5"/>
        <v>#DIV/0!</v>
      </c>
      <c r="K22" s="34" t="e">
        <f t="shared" si="5"/>
        <v>#DIV/0!</v>
      </c>
      <c r="L22" s="17"/>
    </row>
    <row r="23" spans="1:12" ht="18" customHeight="1">
      <c r="A23" s="38" t="s">
        <v>83</v>
      </c>
      <c r="B23" s="14">
        <v>3</v>
      </c>
      <c r="C23" s="14">
        <v>4</v>
      </c>
      <c r="D23" s="27">
        <v>4694.2</v>
      </c>
      <c r="E23" s="27">
        <v>4753.6</v>
      </c>
      <c r="F23" s="24">
        <v>93.7</v>
      </c>
      <c r="G23" s="46">
        <v>3149.784</v>
      </c>
      <c r="H23" s="46">
        <v>3203.284</v>
      </c>
      <c r="I23" s="47">
        <v>38.888</v>
      </c>
      <c r="J23" s="16">
        <f t="shared" si="5"/>
        <v>67.09948447019727</v>
      </c>
      <c r="K23" s="34">
        <f t="shared" si="5"/>
        <v>67.38648603163918</v>
      </c>
      <c r="L23" s="17">
        <f t="shared" si="6"/>
        <v>41.50266808964781</v>
      </c>
    </row>
    <row r="24" spans="1:12" ht="63">
      <c r="A24" s="38" t="s">
        <v>78</v>
      </c>
      <c r="B24" s="14">
        <v>3</v>
      </c>
      <c r="C24" s="14">
        <v>9</v>
      </c>
      <c r="D24" s="27">
        <v>20192.4</v>
      </c>
      <c r="E24" s="27">
        <v>14551.5</v>
      </c>
      <c r="F24" s="24">
        <v>5640.9</v>
      </c>
      <c r="G24" s="46">
        <v>30549.99</v>
      </c>
      <c r="H24" s="46">
        <v>20457.863</v>
      </c>
      <c r="I24" s="47">
        <v>10092.127</v>
      </c>
      <c r="J24" s="16">
        <f t="shared" si="5"/>
        <v>151.29449693944258</v>
      </c>
      <c r="K24" s="34">
        <f t="shared" si="5"/>
        <v>140.5893756657389</v>
      </c>
      <c r="L24" s="17">
        <f t="shared" si="6"/>
        <v>178.90987253807018</v>
      </c>
    </row>
    <row r="25" spans="1:12" ht="22.5" customHeight="1" hidden="1">
      <c r="A25" s="38" t="s">
        <v>17</v>
      </c>
      <c r="B25" s="14">
        <v>3</v>
      </c>
      <c r="C25" s="14">
        <v>10</v>
      </c>
      <c r="D25" s="27"/>
      <c r="E25" s="27"/>
      <c r="F25" s="24"/>
      <c r="G25" s="46">
        <v>0</v>
      </c>
      <c r="H25" s="46"/>
      <c r="I25" s="47">
        <v>0</v>
      </c>
      <c r="J25" s="16" t="e">
        <f t="shared" si="5"/>
        <v>#DIV/0!</v>
      </c>
      <c r="K25" s="34" t="e">
        <f t="shared" si="5"/>
        <v>#DIV/0!</v>
      </c>
      <c r="L25" s="17" t="e">
        <f t="shared" si="6"/>
        <v>#DIV/0!</v>
      </c>
    </row>
    <row r="26" spans="1:12" ht="47.25">
      <c r="A26" s="38" t="s">
        <v>18</v>
      </c>
      <c r="B26" s="14">
        <v>3</v>
      </c>
      <c r="C26" s="14">
        <v>14</v>
      </c>
      <c r="D26" s="27">
        <v>2423.2</v>
      </c>
      <c r="E26" s="27">
        <v>1229.4</v>
      </c>
      <c r="F26" s="24">
        <v>1324.2</v>
      </c>
      <c r="G26" s="46">
        <v>1805.067</v>
      </c>
      <c r="H26" s="46">
        <v>1086.966</v>
      </c>
      <c r="I26" s="47">
        <v>747.701</v>
      </c>
      <c r="J26" s="16">
        <f>G26/D26*100</f>
        <v>74.49104489930671</v>
      </c>
      <c r="K26" s="34">
        <f t="shared" si="5"/>
        <v>88.4143484626647</v>
      </c>
      <c r="L26" s="17">
        <f>I26/F26*100</f>
        <v>56.46435583748678</v>
      </c>
    </row>
    <row r="27" spans="1:12" s="13" customFormat="1" ht="15.75">
      <c r="A27" s="37" t="s">
        <v>19</v>
      </c>
      <c r="B27" s="10">
        <v>4</v>
      </c>
      <c r="C27" s="10" t="s">
        <v>3</v>
      </c>
      <c r="D27" s="28">
        <f>SUM(D28:D37)</f>
        <v>156516.2</v>
      </c>
      <c r="E27" s="28">
        <f>SUM(E28:E37)</f>
        <v>115963.20000000001</v>
      </c>
      <c r="F27" s="28">
        <f>SUM(F28:F37)</f>
        <v>48541.99999999999</v>
      </c>
      <c r="G27" s="50">
        <v>164260.576</v>
      </c>
      <c r="H27" s="50">
        <v>110863.82199999999</v>
      </c>
      <c r="I27" s="50">
        <v>66942.974</v>
      </c>
      <c r="J27" s="11">
        <f>G27/D27*100</f>
        <v>104.94797088096949</v>
      </c>
      <c r="K27" s="33">
        <f>H27/E27*100</f>
        <v>95.60258944216784</v>
      </c>
      <c r="L27" s="12">
        <f t="shared" si="6"/>
        <v>137.9073256149314</v>
      </c>
    </row>
    <row r="28" spans="1:12" s="13" customFormat="1" ht="16.5" customHeight="1">
      <c r="A28" s="38" t="s">
        <v>20</v>
      </c>
      <c r="B28" s="14">
        <v>4</v>
      </c>
      <c r="C28" s="14">
        <v>1</v>
      </c>
      <c r="D28" s="27">
        <v>653.9</v>
      </c>
      <c r="E28" s="27">
        <v>447.8</v>
      </c>
      <c r="F28" s="24">
        <v>603.9</v>
      </c>
      <c r="G28" s="46">
        <v>1256.363</v>
      </c>
      <c r="H28" s="46">
        <v>762.481</v>
      </c>
      <c r="I28" s="47">
        <v>1095.463</v>
      </c>
      <c r="J28" s="16">
        <f>G28/D28*100</f>
        <v>192.13381250955806</v>
      </c>
      <c r="K28" s="34">
        <f>H28/E28*100</f>
        <v>170.27266636891468</v>
      </c>
      <c r="L28" s="17">
        <f t="shared" si="6"/>
        <v>181.3980791521775</v>
      </c>
    </row>
    <row r="29" spans="1:12" ht="31.5" hidden="1">
      <c r="A29" s="38" t="s">
        <v>21</v>
      </c>
      <c r="B29" s="14">
        <v>4</v>
      </c>
      <c r="C29" s="14">
        <v>4</v>
      </c>
      <c r="D29" s="27"/>
      <c r="E29" s="27"/>
      <c r="F29" s="24"/>
      <c r="G29" s="49">
        <v>0</v>
      </c>
      <c r="H29" s="49"/>
      <c r="I29" s="48"/>
      <c r="J29" s="11" t="e">
        <f>G29/D29*100</f>
        <v>#DIV/0!</v>
      </c>
      <c r="K29" s="33" t="e">
        <f>H29/E29*100</f>
        <v>#DIV/0!</v>
      </c>
      <c r="L29" s="17" t="e">
        <f t="shared" si="6"/>
        <v>#DIV/0!</v>
      </c>
    </row>
    <row r="30" spans="1:12" ht="15.75">
      <c r="A30" s="38" t="s">
        <v>22</v>
      </c>
      <c r="B30" s="14">
        <v>4</v>
      </c>
      <c r="C30" s="14">
        <v>5</v>
      </c>
      <c r="D30" s="27">
        <v>46294.1</v>
      </c>
      <c r="E30" s="27">
        <v>39640.4</v>
      </c>
      <c r="F30" s="24">
        <v>6653.7</v>
      </c>
      <c r="G30" s="46">
        <v>34033.992</v>
      </c>
      <c r="H30" s="46">
        <v>27602.492</v>
      </c>
      <c r="I30" s="47">
        <v>6431.5</v>
      </c>
      <c r="J30" s="16">
        <f>G30/D30*100</f>
        <v>73.51691036222758</v>
      </c>
      <c r="K30" s="34">
        <f>H30/E30*100</f>
        <v>69.63222369098192</v>
      </c>
      <c r="L30" s="17">
        <f t="shared" si="6"/>
        <v>96.66050468160573</v>
      </c>
    </row>
    <row r="31" spans="1:12" ht="15.75" hidden="1">
      <c r="A31" s="38" t="s">
        <v>23</v>
      </c>
      <c r="B31" s="14">
        <v>4</v>
      </c>
      <c r="C31" s="14">
        <v>6</v>
      </c>
      <c r="D31" s="27"/>
      <c r="E31" s="27"/>
      <c r="F31" s="24"/>
      <c r="G31" s="49">
        <v>0</v>
      </c>
      <c r="H31" s="49"/>
      <c r="I31" s="48"/>
      <c r="J31" s="16"/>
      <c r="K31" s="34"/>
      <c r="L31" s="17"/>
    </row>
    <row r="32" spans="1:12" ht="15.75" hidden="1">
      <c r="A32" s="38" t="s">
        <v>24</v>
      </c>
      <c r="B32" s="14">
        <v>4</v>
      </c>
      <c r="C32" s="14">
        <v>7</v>
      </c>
      <c r="D32" s="27"/>
      <c r="E32" s="27"/>
      <c r="F32" s="24"/>
      <c r="G32" s="49">
        <v>0</v>
      </c>
      <c r="H32" s="49"/>
      <c r="I32" s="48"/>
      <c r="J32" s="16"/>
      <c r="K32" s="34"/>
      <c r="L32" s="17"/>
    </row>
    <row r="33" spans="1:12" ht="15.75">
      <c r="A33" s="38" t="s">
        <v>25</v>
      </c>
      <c r="B33" s="14">
        <v>4</v>
      </c>
      <c r="C33" s="14">
        <v>8</v>
      </c>
      <c r="D33" s="27">
        <v>32618.7</v>
      </c>
      <c r="E33" s="27">
        <v>30545.7</v>
      </c>
      <c r="F33" s="24">
        <v>2073</v>
      </c>
      <c r="G33" s="46">
        <v>33833.981</v>
      </c>
      <c r="H33" s="46">
        <v>31261.832</v>
      </c>
      <c r="I33" s="47">
        <v>2572.2</v>
      </c>
      <c r="J33" s="16">
        <f aca="true" t="shared" si="7" ref="J33:J45">G33/D33*100</f>
        <v>103.72571868284143</v>
      </c>
      <c r="K33" s="34">
        <f aca="true" t="shared" si="8" ref="K33:K45">H33/E33*100</f>
        <v>102.34446092248663</v>
      </c>
      <c r="L33" s="17">
        <f t="shared" si="6"/>
        <v>124.08104196816208</v>
      </c>
    </row>
    <row r="34" spans="1:12" ht="15.75">
      <c r="A34" s="38" t="s">
        <v>26</v>
      </c>
      <c r="B34" s="14">
        <v>4</v>
      </c>
      <c r="C34" s="14">
        <v>9</v>
      </c>
      <c r="D34" s="27">
        <v>35273.8</v>
      </c>
      <c r="E34" s="27">
        <v>7623.3</v>
      </c>
      <c r="F34" s="24">
        <v>35241.7</v>
      </c>
      <c r="G34" s="46">
        <v>51597.509</v>
      </c>
      <c r="H34" s="46">
        <v>12944.589</v>
      </c>
      <c r="I34" s="47">
        <v>51597.509</v>
      </c>
      <c r="J34" s="16">
        <f t="shared" si="7"/>
        <v>146.27714904546716</v>
      </c>
      <c r="K34" s="34">
        <f t="shared" si="8"/>
        <v>169.80295934831372</v>
      </c>
      <c r="L34" s="17">
        <f t="shared" si="6"/>
        <v>146.4103859915952</v>
      </c>
    </row>
    <row r="35" spans="1:12" ht="15.75">
      <c r="A35" s="38" t="s">
        <v>27</v>
      </c>
      <c r="B35" s="14">
        <v>4</v>
      </c>
      <c r="C35" s="14">
        <v>10</v>
      </c>
      <c r="D35" s="27">
        <v>9829.3</v>
      </c>
      <c r="E35" s="27">
        <v>5859.6</v>
      </c>
      <c r="F35" s="24">
        <v>3969.7</v>
      </c>
      <c r="G35" s="46">
        <v>10535.576000000001</v>
      </c>
      <c r="H35" s="46">
        <v>5337.476</v>
      </c>
      <c r="I35" s="47">
        <v>5198.1</v>
      </c>
      <c r="J35" s="16">
        <f t="shared" si="7"/>
        <v>107.18541503464134</v>
      </c>
      <c r="K35" s="34">
        <f t="shared" si="8"/>
        <v>91.08942589937878</v>
      </c>
      <c r="L35" s="17">
        <f t="shared" si="6"/>
        <v>130.94440385923372</v>
      </c>
    </row>
    <row r="36" spans="1:12" ht="31.5" hidden="1">
      <c r="A36" s="38" t="s">
        <v>28</v>
      </c>
      <c r="B36" s="14">
        <v>4</v>
      </c>
      <c r="C36" s="14">
        <v>11</v>
      </c>
      <c r="D36" s="27"/>
      <c r="E36" s="27"/>
      <c r="F36" s="24"/>
      <c r="G36" s="49">
        <v>0</v>
      </c>
      <c r="H36" s="49"/>
      <c r="I36" s="48"/>
      <c r="J36" s="16" t="e">
        <f t="shared" si="7"/>
        <v>#DIV/0!</v>
      </c>
      <c r="K36" s="34" t="e">
        <f t="shared" si="8"/>
        <v>#DIV/0!</v>
      </c>
      <c r="L36" s="17" t="e">
        <f t="shared" si="6"/>
        <v>#DIV/0!</v>
      </c>
    </row>
    <row r="37" spans="1:12" ht="32.25" customHeight="1">
      <c r="A37" s="38" t="s">
        <v>29</v>
      </c>
      <c r="B37" s="14">
        <v>4</v>
      </c>
      <c r="C37" s="14">
        <v>12</v>
      </c>
      <c r="D37" s="27">
        <v>31846.4</v>
      </c>
      <c r="E37" s="27">
        <v>31846.4</v>
      </c>
      <c r="F37" s="24"/>
      <c r="G37" s="46">
        <v>33003.155</v>
      </c>
      <c r="H37" s="46">
        <v>32954.952</v>
      </c>
      <c r="I37" s="47">
        <v>48.202</v>
      </c>
      <c r="J37" s="16">
        <f t="shared" si="7"/>
        <v>103.63229438806269</v>
      </c>
      <c r="K37" s="34">
        <f t="shared" si="8"/>
        <v>103.48093348070739</v>
      </c>
      <c r="L37" s="17"/>
    </row>
    <row r="38" spans="1:12" s="13" customFormat="1" ht="15.75">
      <c r="A38" s="37" t="s">
        <v>30</v>
      </c>
      <c r="B38" s="10">
        <v>5</v>
      </c>
      <c r="C38" s="10" t="s">
        <v>3</v>
      </c>
      <c r="D38" s="28">
        <f>SUM(D39:D42)</f>
        <v>304048.7</v>
      </c>
      <c r="E38" s="28">
        <f>SUM(E39:E42)</f>
        <v>243068.4</v>
      </c>
      <c r="F38" s="28">
        <f>SUM(F39:F42)</f>
        <v>252892.7</v>
      </c>
      <c r="G38" s="50">
        <v>254444.978</v>
      </c>
      <c r="H38" s="50">
        <v>195075.65300000002</v>
      </c>
      <c r="I38" s="50">
        <v>207919.799</v>
      </c>
      <c r="J38" s="11">
        <f t="shared" si="7"/>
        <v>83.68559970820463</v>
      </c>
      <c r="K38" s="33">
        <f t="shared" si="8"/>
        <v>80.255456077384</v>
      </c>
      <c r="L38" s="12">
        <f t="shared" si="6"/>
        <v>82.21660767590365</v>
      </c>
    </row>
    <row r="39" spans="1:12" ht="15.75">
      <c r="A39" s="38" t="s">
        <v>31</v>
      </c>
      <c r="B39" s="14">
        <v>5</v>
      </c>
      <c r="C39" s="14">
        <v>1</v>
      </c>
      <c r="D39" s="27">
        <v>39678.5</v>
      </c>
      <c r="E39" s="27">
        <v>14985.9</v>
      </c>
      <c r="F39" s="15">
        <v>33417.1</v>
      </c>
      <c r="G39" s="46">
        <v>35204.792</v>
      </c>
      <c r="H39" s="46">
        <v>15104.866</v>
      </c>
      <c r="I39" s="52">
        <v>23976.707</v>
      </c>
      <c r="J39" s="16">
        <f t="shared" si="7"/>
        <v>88.7251080560001</v>
      </c>
      <c r="K39" s="34">
        <f t="shared" si="8"/>
        <v>100.79385288838174</v>
      </c>
      <c r="L39" s="17">
        <f t="shared" si="6"/>
        <v>71.74981371812635</v>
      </c>
    </row>
    <row r="40" spans="1:12" ht="15.75">
      <c r="A40" s="38" t="s">
        <v>32</v>
      </c>
      <c r="B40" s="14">
        <v>5</v>
      </c>
      <c r="C40" s="14">
        <v>2</v>
      </c>
      <c r="D40" s="27">
        <v>243459.8</v>
      </c>
      <c r="E40" s="27">
        <v>228082.5</v>
      </c>
      <c r="F40" s="15">
        <v>198565.2</v>
      </c>
      <c r="G40" s="46">
        <v>191803.578</v>
      </c>
      <c r="H40" s="46">
        <v>175872.701</v>
      </c>
      <c r="I40" s="52">
        <v>156506.484</v>
      </c>
      <c r="J40" s="16">
        <f t="shared" si="7"/>
        <v>78.78244293308383</v>
      </c>
      <c r="K40" s="34">
        <f t="shared" si="8"/>
        <v>77.10924818870365</v>
      </c>
      <c r="L40" s="17">
        <f t="shared" si="6"/>
        <v>78.8186872624206</v>
      </c>
    </row>
    <row r="41" spans="1:12" ht="15.75">
      <c r="A41" s="38" t="s">
        <v>61</v>
      </c>
      <c r="B41" s="14">
        <v>5</v>
      </c>
      <c r="C41" s="14">
        <v>3</v>
      </c>
      <c r="D41" s="27">
        <v>20910.4</v>
      </c>
      <c r="E41" s="27"/>
      <c r="F41" s="15">
        <v>20910.4</v>
      </c>
      <c r="G41" s="46">
        <v>27436.608</v>
      </c>
      <c r="H41" s="46">
        <v>4098.086</v>
      </c>
      <c r="I41" s="52">
        <v>27436.608</v>
      </c>
      <c r="J41" s="16">
        <f t="shared" si="7"/>
        <v>131.21034509143774</v>
      </c>
      <c r="K41" s="34"/>
      <c r="L41" s="17">
        <f t="shared" si="6"/>
        <v>131.21034509143774</v>
      </c>
    </row>
    <row r="42" spans="1:12" ht="31.5">
      <c r="A42" s="38" t="s">
        <v>33</v>
      </c>
      <c r="B42" s="14">
        <v>5</v>
      </c>
      <c r="C42" s="14">
        <v>5</v>
      </c>
      <c r="D42" s="27"/>
      <c r="E42" s="27"/>
      <c r="F42" s="15"/>
      <c r="G42" s="46">
        <v>0</v>
      </c>
      <c r="H42" s="46"/>
      <c r="I42" s="52"/>
      <c r="J42" s="16"/>
      <c r="K42" s="34"/>
      <c r="L42" s="17"/>
    </row>
    <row r="43" spans="1:12" s="13" customFormat="1" ht="15.75">
      <c r="A43" s="37" t="s">
        <v>34</v>
      </c>
      <c r="B43" s="10">
        <v>6</v>
      </c>
      <c r="C43" s="10" t="s">
        <v>3</v>
      </c>
      <c r="D43" s="28">
        <f>D44+D45</f>
        <v>851.5</v>
      </c>
      <c r="E43" s="28">
        <f>E44+E45</f>
        <v>852</v>
      </c>
      <c r="F43" s="28">
        <f>F44+F45</f>
        <v>22.9</v>
      </c>
      <c r="G43" s="50">
        <v>100.434</v>
      </c>
      <c r="H43" s="50">
        <v>90.6</v>
      </c>
      <c r="I43" s="50">
        <v>100.434</v>
      </c>
      <c r="J43" s="11">
        <f t="shared" si="7"/>
        <v>11.794950088079858</v>
      </c>
      <c r="K43" s="33">
        <f t="shared" si="8"/>
        <v>10.633802816901408</v>
      </c>
      <c r="L43" s="12">
        <f t="shared" si="6"/>
        <v>438.5764192139738</v>
      </c>
    </row>
    <row r="44" spans="1:12" ht="31.5" hidden="1">
      <c r="A44" s="38" t="s">
        <v>35</v>
      </c>
      <c r="B44" s="14">
        <v>6</v>
      </c>
      <c r="C44" s="14">
        <v>3</v>
      </c>
      <c r="D44" s="28">
        <f>E44+F44</f>
        <v>0</v>
      </c>
      <c r="E44" s="24"/>
      <c r="F44" s="24"/>
      <c r="G44" s="50">
        <v>0</v>
      </c>
      <c r="H44" s="47"/>
      <c r="I44" s="47"/>
      <c r="J44" s="16" t="e">
        <f t="shared" si="7"/>
        <v>#DIV/0!</v>
      </c>
      <c r="K44" s="34" t="e">
        <f t="shared" si="8"/>
        <v>#DIV/0!</v>
      </c>
      <c r="L44" s="17" t="e">
        <f t="shared" si="6"/>
        <v>#DIV/0!</v>
      </c>
    </row>
    <row r="45" spans="1:12" ht="31.5">
      <c r="A45" s="38" t="s">
        <v>36</v>
      </c>
      <c r="B45" s="14">
        <v>6</v>
      </c>
      <c r="C45" s="14">
        <v>5</v>
      </c>
      <c r="D45" s="27">
        <v>851.5</v>
      </c>
      <c r="E45" s="27">
        <v>852</v>
      </c>
      <c r="F45" s="24">
        <v>22.9</v>
      </c>
      <c r="G45" s="46">
        <v>100.434</v>
      </c>
      <c r="H45" s="46">
        <v>90.6</v>
      </c>
      <c r="I45" s="47">
        <v>100.434</v>
      </c>
      <c r="J45" s="16">
        <f t="shared" si="7"/>
        <v>11.794950088079858</v>
      </c>
      <c r="K45" s="34">
        <f t="shared" si="8"/>
        <v>10.633802816901408</v>
      </c>
      <c r="L45" s="17">
        <f t="shared" si="6"/>
        <v>438.5764192139738</v>
      </c>
    </row>
    <row r="46" spans="1:12" s="13" customFormat="1" ht="15.75">
      <c r="A46" s="37" t="s">
        <v>37</v>
      </c>
      <c r="B46" s="10">
        <v>7</v>
      </c>
      <c r="C46" s="10" t="s">
        <v>3</v>
      </c>
      <c r="D46" s="28">
        <f>SUM(D47:D54)</f>
        <v>997030.0000000001</v>
      </c>
      <c r="E46" s="28">
        <f>SUM(E47:E54)</f>
        <v>996954.7000000001</v>
      </c>
      <c r="F46" s="28">
        <f>SUM(F47:F54)</f>
        <v>75.3</v>
      </c>
      <c r="G46" s="50">
        <v>1020836.7699999999</v>
      </c>
      <c r="H46" s="50">
        <v>1020836.7699999999</v>
      </c>
      <c r="I46" s="50">
        <v>0</v>
      </c>
      <c r="J46" s="11">
        <f aca="true" t="shared" si="9" ref="J46:J73">G46/D46*100</f>
        <v>102.38776867295867</v>
      </c>
      <c r="K46" s="33">
        <f aca="true" t="shared" si="10" ref="K46:K73">H46/E46*100</f>
        <v>102.39550202230852</v>
      </c>
      <c r="L46" s="12"/>
    </row>
    <row r="47" spans="1:12" s="13" customFormat="1" ht="15.75">
      <c r="A47" s="38" t="s">
        <v>60</v>
      </c>
      <c r="B47" s="14">
        <v>7</v>
      </c>
      <c r="C47" s="14">
        <v>1</v>
      </c>
      <c r="D47" s="27">
        <v>120073.9</v>
      </c>
      <c r="E47" s="27">
        <v>120073.9</v>
      </c>
      <c r="F47" s="24"/>
      <c r="G47" s="46">
        <v>137651.952</v>
      </c>
      <c r="H47" s="46">
        <v>137651.952</v>
      </c>
      <c r="I47" s="47"/>
      <c r="J47" s="16">
        <f t="shared" si="9"/>
        <v>114.63936126002403</v>
      </c>
      <c r="K47" s="34">
        <f t="shared" si="10"/>
        <v>114.63936126002403</v>
      </c>
      <c r="L47" s="17"/>
    </row>
    <row r="48" spans="1:12" ht="15.75">
      <c r="A48" s="38" t="s">
        <v>38</v>
      </c>
      <c r="B48" s="14">
        <v>7</v>
      </c>
      <c r="C48" s="14">
        <v>2</v>
      </c>
      <c r="D48" s="27">
        <v>667402.5</v>
      </c>
      <c r="E48" s="27">
        <v>667402.5</v>
      </c>
      <c r="F48" s="24"/>
      <c r="G48" s="46">
        <v>748852.4</v>
      </c>
      <c r="H48" s="46">
        <v>748852.4</v>
      </c>
      <c r="I48" s="47"/>
      <c r="J48" s="16">
        <f t="shared" si="9"/>
        <v>112.20401481864393</v>
      </c>
      <c r="K48" s="34">
        <f t="shared" si="10"/>
        <v>112.20401481864393</v>
      </c>
      <c r="L48" s="17"/>
    </row>
    <row r="49" spans="1:12" ht="15.75">
      <c r="A49" s="38" t="s">
        <v>85</v>
      </c>
      <c r="B49" s="14">
        <v>7</v>
      </c>
      <c r="C49" s="14">
        <v>3</v>
      </c>
      <c r="D49" s="27">
        <v>184186.7</v>
      </c>
      <c r="E49" s="27">
        <v>184186.7</v>
      </c>
      <c r="F49" s="24"/>
      <c r="G49" s="46">
        <v>113545.934</v>
      </c>
      <c r="H49" s="46">
        <v>113545.934</v>
      </c>
      <c r="I49" s="47"/>
      <c r="J49" s="16">
        <f t="shared" si="9"/>
        <v>61.647194938613914</v>
      </c>
      <c r="K49" s="34">
        <f t="shared" si="10"/>
        <v>61.647194938613914</v>
      </c>
      <c r="L49" s="17"/>
    </row>
    <row r="50" spans="1:12" ht="31.5" hidden="1">
      <c r="A50" s="38" t="s">
        <v>39</v>
      </c>
      <c r="B50" s="14">
        <v>7</v>
      </c>
      <c r="C50" s="14">
        <v>4</v>
      </c>
      <c r="D50" s="27"/>
      <c r="E50" s="27"/>
      <c r="F50" s="24"/>
      <c r="G50" s="46">
        <v>0</v>
      </c>
      <c r="H50" s="46"/>
      <c r="I50" s="47"/>
      <c r="J50" s="16" t="e">
        <f t="shared" si="9"/>
        <v>#DIV/0!</v>
      </c>
      <c r="K50" s="34" t="e">
        <f t="shared" si="10"/>
        <v>#DIV/0!</v>
      </c>
      <c r="L50" s="17"/>
    </row>
    <row r="51" spans="1:12" ht="31.5" hidden="1">
      <c r="A51" s="38" t="s">
        <v>40</v>
      </c>
      <c r="B51" s="14">
        <v>7</v>
      </c>
      <c r="C51" s="14">
        <v>5</v>
      </c>
      <c r="D51" s="27"/>
      <c r="E51" s="27"/>
      <c r="F51" s="24"/>
      <c r="G51" s="46">
        <v>0</v>
      </c>
      <c r="H51" s="46"/>
      <c r="I51" s="47"/>
      <c r="J51" s="16" t="e">
        <f t="shared" si="9"/>
        <v>#DIV/0!</v>
      </c>
      <c r="K51" s="34" t="e">
        <f t="shared" si="10"/>
        <v>#DIV/0!</v>
      </c>
      <c r="L51" s="17"/>
    </row>
    <row r="52" spans="1:12" ht="31.5" hidden="1">
      <c r="A52" s="38" t="s">
        <v>41</v>
      </c>
      <c r="B52" s="14">
        <v>7</v>
      </c>
      <c r="C52" s="14">
        <v>6</v>
      </c>
      <c r="D52" s="27"/>
      <c r="E52" s="27"/>
      <c r="F52" s="24"/>
      <c r="G52" s="46">
        <v>0</v>
      </c>
      <c r="H52" s="46"/>
      <c r="I52" s="47"/>
      <c r="J52" s="16" t="e">
        <f t="shared" si="9"/>
        <v>#DIV/0!</v>
      </c>
      <c r="K52" s="34" t="e">
        <f t="shared" si="10"/>
        <v>#DIV/0!</v>
      </c>
      <c r="L52" s="17"/>
    </row>
    <row r="53" spans="1:12" ht="31.5">
      <c r="A53" s="38" t="s">
        <v>42</v>
      </c>
      <c r="B53" s="14">
        <v>7</v>
      </c>
      <c r="C53" s="14">
        <v>7</v>
      </c>
      <c r="D53" s="27">
        <v>7182.8</v>
      </c>
      <c r="E53" s="27">
        <v>7107.5</v>
      </c>
      <c r="F53" s="24">
        <v>75.3</v>
      </c>
      <c r="G53" s="46">
        <v>1368.852</v>
      </c>
      <c r="H53" s="46">
        <v>1368.852</v>
      </c>
      <c r="I53" s="47"/>
      <c r="J53" s="16">
        <f t="shared" si="9"/>
        <v>19.05735924709027</v>
      </c>
      <c r="K53" s="34">
        <f t="shared" si="10"/>
        <v>19.259261343651072</v>
      </c>
      <c r="L53" s="17"/>
    </row>
    <row r="54" spans="1:12" ht="15.75">
      <c r="A54" s="38" t="s">
        <v>43</v>
      </c>
      <c r="B54" s="14">
        <v>7</v>
      </c>
      <c r="C54" s="14">
        <v>9</v>
      </c>
      <c r="D54" s="27">
        <v>18184.1</v>
      </c>
      <c r="E54" s="27">
        <v>18184.1</v>
      </c>
      <c r="F54" s="24"/>
      <c r="G54" s="46">
        <v>19417.632</v>
      </c>
      <c r="H54" s="46">
        <v>19417.632</v>
      </c>
      <c r="I54" s="47"/>
      <c r="J54" s="16">
        <f t="shared" si="9"/>
        <v>106.78357466138002</v>
      </c>
      <c r="K54" s="34">
        <f t="shared" si="10"/>
        <v>106.78357466138002</v>
      </c>
      <c r="L54" s="17"/>
    </row>
    <row r="55" spans="1:12" s="13" customFormat="1" ht="15.75">
      <c r="A55" s="37" t="s">
        <v>72</v>
      </c>
      <c r="B55" s="10">
        <v>8</v>
      </c>
      <c r="C55" s="10" t="s">
        <v>3</v>
      </c>
      <c r="D55" s="28">
        <f>SUM(D56:D60)</f>
        <v>180746.40000000002</v>
      </c>
      <c r="E55" s="28">
        <f>SUM(E56:E60)</f>
        <v>131372.1</v>
      </c>
      <c r="F55" s="11">
        <f>SUM(F56:F60)</f>
        <v>62387.99999999999</v>
      </c>
      <c r="G55" s="50">
        <v>195200.501</v>
      </c>
      <c r="H55" s="50">
        <v>146650.63</v>
      </c>
      <c r="I55" s="45">
        <v>54313.766</v>
      </c>
      <c r="J55" s="11">
        <f t="shared" si="9"/>
        <v>107.99689565048043</v>
      </c>
      <c r="K55" s="33">
        <f t="shared" si="10"/>
        <v>111.62996557107635</v>
      </c>
      <c r="L55" s="12">
        <f aca="true" t="shared" si="11" ref="L55:L60">I55/F55*100</f>
        <v>87.05803359620441</v>
      </c>
    </row>
    <row r="56" spans="1:12" ht="15.75">
      <c r="A56" s="38" t="s">
        <v>44</v>
      </c>
      <c r="B56" s="14">
        <v>8</v>
      </c>
      <c r="C56" s="14">
        <v>1</v>
      </c>
      <c r="D56" s="27">
        <v>164050.5</v>
      </c>
      <c r="E56" s="27">
        <v>118373.5</v>
      </c>
      <c r="F56" s="15">
        <v>58690.7</v>
      </c>
      <c r="G56" s="46">
        <v>178442.381</v>
      </c>
      <c r="H56" s="46">
        <v>133343.283</v>
      </c>
      <c r="I56" s="52">
        <v>50862.993</v>
      </c>
      <c r="J56" s="16">
        <f t="shared" si="9"/>
        <v>108.77283580360925</v>
      </c>
      <c r="K56" s="34">
        <f t="shared" si="10"/>
        <v>112.64622825210033</v>
      </c>
      <c r="L56" s="17">
        <f t="shared" si="11"/>
        <v>86.66278132651341</v>
      </c>
    </row>
    <row r="57" spans="1:12" ht="15.75">
      <c r="A57" s="38" t="s">
        <v>45</v>
      </c>
      <c r="B57" s="14">
        <v>8</v>
      </c>
      <c r="C57" s="14">
        <v>2</v>
      </c>
      <c r="D57" s="27">
        <v>3686.2</v>
      </c>
      <c r="E57" s="27">
        <v>1100</v>
      </c>
      <c r="F57" s="15">
        <v>2586.2</v>
      </c>
      <c r="G57" s="46">
        <v>3237.644</v>
      </c>
      <c r="H57" s="46">
        <v>850</v>
      </c>
      <c r="I57" s="52">
        <v>2387.644</v>
      </c>
      <c r="J57" s="16">
        <f t="shared" si="9"/>
        <v>87.83147957245944</v>
      </c>
      <c r="K57" s="34">
        <f t="shared" si="10"/>
        <v>77.27272727272727</v>
      </c>
      <c r="L57" s="17">
        <f t="shared" si="11"/>
        <v>92.32248085994897</v>
      </c>
    </row>
    <row r="58" spans="1:12" ht="15.75" hidden="1">
      <c r="A58" s="39"/>
      <c r="B58" s="14">
        <v>8</v>
      </c>
      <c r="C58" s="14">
        <v>3</v>
      </c>
      <c r="D58" s="27"/>
      <c r="E58" s="27"/>
      <c r="F58" s="15"/>
      <c r="G58" s="46">
        <v>0</v>
      </c>
      <c r="H58" s="46"/>
      <c r="I58" s="52"/>
      <c r="J58" s="16" t="e">
        <f t="shared" si="9"/>
        <v>#DIV/0!</v>
      </c>
      <c r="K58" s="34" t="e">
        <f t="shared" si="10"/>
        <v>#DIV/0!</v>
      </c>
      <c r="L58" s="17"/>
    </row>
    <row r="59" spans="1:12" ht="15.75" hidden="1">
      <c r="A59" s="39"/>
      <c r="B59" s="14">
        <v>8</v>
      </c>
      <c r="C59" s="14">
        <v>4</v>
      </c>
      <c r="D59" s="27"/>
      <c r="E59" s="27"/>
      <c r="F59" s="15"/>
      <c r="G59" s="46">
        <v>0</v>
      </c>
      <c r="H59" s="46"/>
      <c r="I59" s="52"/>
      <c r="J59" s="16" t="e">
        <f t="shared" si="9"/>
        <v>#DIV/0!</v>
      </c>
      <c r="K59" s="34" t="e">
        <f t="shared" si="10"/>
        <v>#DIV/0!</v>
      </c>
      <c r="L59" s="17"/>
    </row>
    <row r="60" spans="1:12" ht="31.5">
      <c r="A60" s="38" t="s">
        <v>67</v>
      </c>
      <c r="B60" s="14">
        <v>8</v>
      </c>
      <c r="C60" s="14">
        <v>4</v>
      </c>
      <c r="D60" s="27">
        <v>13009.7</v>
      </c>
      <c r="E60" s="27">
        <v>11898.6</v>
      </c>
      <c r="F60" s="15">
        <v>1111.1</v>
      </c>
      <c r="G60" s="46">
        <v>13520.475999999999</v>
      </c>
      <c r="H60" s="46">
        <v>12457.347</v>
      </c>
      <c r="I60" s="52">
        <v>1063.129</v>
      </c>
      <c r="J60" s="16">
        <f t="shared" si="9"/>
        <v>103.92611666679477</v>
      </c>
      <c r="K60" s="34">
        <f t="shared" si="10"/>
        <v>104.69590540063535</v>
      </c>
      <c r="L60" s="17">
        <f t="shared" si="11"/>
        <v>95.68256682566826</v>
      </c>
    </row>
    <row r="61" spans="1:12" s="13" customFormat="1" ht="19.5" customHeight="1">
      <c r="A61" s="37" t="s">
        <v>68</v>
      </c>
      <c r="B61" s="10">
        <v>9</v>
      </c>
      <c r="C61" s="10" t="s">
        <v>3</v>
      </c>
      <c r="D61" s="28">
        <f>SUM(D62:D67)</f>
        <v>505.1</v>
      </c>
      <c r="E61" s="28">
        <f>SUM(E62:E67)</f>
        <v>505.1</v>
      </c>
      <c r="F61" s="28">
        <f>SUM(F62:F67)</f>
        <v>0</v>
      </c>
      <c r="G61" s="50">
        <v>1242.286</v>
      </c>
      <c r="H61" s="50">
        <v>1242.286</v>
      </c>
      <c r="I61" s="50">
        <v>0</v>
      </c>
      <c r="J61" s="11"/>
      <c r="K61" s="33"/>
      <c r="L61" s="12"/>
    </row>
    <row r="62" spans="1:12" ht="15.75" hidden="1">
      <c r="A62" s="38" t="s">
        <v>48</v>
      </c>
      <c r="B62" s="14">
        <v>9</v>
      </c>
      <c r="C62" s="14">
        <v>1</v>
      </c>
      <c r="D62" s="27"/>
      <c r="E62" s="26"/>
      <c r="F62" s="24"/>
      <c r="G62" s="46"/>
      <c r="H62" s="51"/>
      <c r="I62" s="47"/>
      <c r="J62" s="16"/>
      <c r="K62" s="34"/>
      <c r="L62" s="17"/>
    </row>
    <row r="63" spans="1:12" ht="15.75" hidden="1">
      <c r="A63" s="38" t="s">
        <v>49</v>
      </c>
      <c r="B63" s="14">
        <v>9</v>
      </c>
      <c r="C63" s="14">
        <v>2</v>
      </c>
      <c r="D63" s="27"/>
      <c r="E63" s="26"/>
      <c r="F63" s="24"/>
      <c r="G63" s="46"/>
      <c r="H63" s="51"/>
      <c r="I63" s="47"/>
      <c r="J63" s="16"/>
      <c r="K63" s="34"/>
      <c r="L63" s="17"/>
    </row>
    <row r="64" spans="1:12" ht="31.5" hidden="1">
      <c r="A64" s="40" t="s">
        <v>65</v>
      </c>
      <c r="B64" s="14">
        <v>9</v>
      </c>
      <c r="C64" s="14">
        <v>3</v>
      </c>
      <c r="D64" s="27"/>
      <c r="E64" s="26"/>
      <c r="F64" s="24"/>
      <c r="G64" s="46"/>
      <c r="H64" s="51"/>
      <c r="I64" s="47"/>
      <c r="J64" s="16"/>
      <c r="K64" s="34"/>
      <c r="L64" s="17"/>
    </row>
    <row r="65" spans="1:12" ht="15.75" hidden="1">
      <c r="A65" s="40" t="s">
        <v>66</v>
      </c>
      <c r="B65" s="14">
        <v>9</v>
      </c>
      <c r="C65" s="14">
        <v>4</v>
      </c>
      <c r="D65" s="27"/>
      <c r="E65" s="26"/>
      <c r="F65" s="24"/>
      <c r="G65" s="46"/>
      <c r="H65" s="51"/>
      <c r="I65" s="47"/>
      <c r="J65" s="16"/>
      <c r="K65" s="34"/>
      <c r="L65" s="17"/>
    </row>
    <row r="66" spans="1:12" ht="15.75" hidden="1">
      <c r="A66" s="39"/>
      <c r="B66" s="14">
        <v>9</v>
      </c>
      <c r="C66" s="14">
        <v>8</v>
      </c>
      <c r="D66" s="27"/>
      <c r="E66" s="26"/>
      <c r="F66" s="24"/>
      <c r="G66" s="46"/>
      <c r="H66" s="51"/>
      <c r="I66" s="47"/>
      <c r="J66" s="16"/>
      <c r="K66" s="34"/>
      <c r="L66" s="17"/>
    </row>
    <row r="67" spans="1:12" ht="31.5">
      <c r="A67" s="38" t="s">
        <v>79</v>
      </c>
      <c r="B67" s="14">
        <v>9</v>
      </c>
      <c r="C67" s="14">
        <v>9</v>
      </c>
      <c r="D67" s="27">
        <v>505.1</v>
      </c>
      <c r="E67" s="26">
        <v>505.1</v>
      </c>
      <c r="F67" s="24"/>
      <c r="G67" s="46">
        <v>1242.286</v>
      </c>
      <c r="H67" s="51">
        <v>1242.286</v>
      </c>
      <c r="I67" s="47"/>
      <c r="J67" s="16"/>
      <c r="K67" s="34"/>
      <c r="L67" s="17"/>
    </row>
    <row r="68" spans="1:12" s="13" customFormat="1" ht="15.75">
      <c r="A68" s="37" t="s">
        <v>51</v>
      </c>
      <c r="B68" s="10">
        <v>10</v>
      </c>
      <c r="C68" s="10" t="s">
        <v>3</v>
      </c>
      <c r="D68" s="28">
        <f>SUM(D69:D73)</f>
        <v>49535.3</v>
      </c>
      <c r="E68" s="28">
        <f>SUM(E69:E73)</f>
        <v>47340.700000000004</v>
      </c>
      <c r="F68" s="28">
        <f>SUM(F69:F73)</f>
        <v>2194.6</v>
      </c>
      <c r="G68" s="50">
        <v>47271.536</v>
      </c>
      <c r="H68" s="50">
        <v>45601.148</v>
      </c>
      <c r="I68" s="50">
        <v>1670.388</v>
      </c>
      <c r="J68" s="11">
        <f t="shared" si="9"/>
        <v>95.42999840517771</v>
      </c>
      <c r="K68" s="33">
        <f t="shared" si="10"/>
        <v>96.325462023164</v>
      </c>
      <c r="L68" s="12">
        <f>I68/F68*100</f>
        <v>76.11355144445457</v>
      </c>
    </row>
    <row r="69" spans="1:12" ht="15.75">
      <c r="A69" s="38" t="s">
        <v>52</v>
      </c>
      <c r="B69" s="14">
        <v>10</v>
      </c>
      <c r="C69" s="14">
        <v>1</v>
      </c>
      <c r="D69" s="27">
        <v>8336.8</v>
      </c>
      <c r="E69" s="27">
        <v>6272.2</v>
      </c>
      <c r="F69" s="24">
        <v>2064.6</v>
      </c>
      <c r="G69" s="46">
        <v>9479.04</v>
      </c>
      <c r="H69" s="46">
        <v>7808.652</v>
      </c>
      <c r="I69" s="47">
        <v>1670.388</v>
      </c>
      <c r="J69" s="16">
        <f t="shared" si="9"/>
        <v>113.70118030899148</v>
      </c>
      <c r="K69" s="34">
        <f t="shared" si="10"/>
        <v>124.4962214215108</v>
      </c>
      <c r="L69" s="17">
        <f>I69/F69*100</f>
        <v>80.90613193839</v>
      </c>
    </row>
    <row r="70" spans="1:12" ht="15.75" hidden="1">
      <c r="A70" s="38" t="s">
        <v>53</v>
      </c>
      <c r="B70" s="14">
        <v>10</v>
      </c>
      <c r="C70" s="14">
        <v>2</v>
      </c>
      <c r="D70" s="27"/>
      <c r="E70" s="27"/>
      <c r="F70" s="15"/>
      <c r="G70" s="46">
        <v>0</v>
      </c>
      <c r="H70" s="46"/>
      <c r="I70" s="52"/>
      <c r="J70" s="16" t="e">
        <f t="shared" si="9"/>
        <v>#DIV/0!</v>
      </c>
      <c r="K70" s="34" t="e">
        <f t="shared" si="10"/>
        <v>#DIV/0!</v>
      </c>
      <c r="L70" s="17" t="e">
        <f>I70/F70*100</f>
        <v>#DIV/0!</v>
      </c>
    </row>
    <row r="71" spans="1:12" ht="15.75">
      <c r="A71" s="38" t="s">
        <v>54</v>
      </c>
      <c r="B71" s="14">
        <v>10</v>
      </c>
      <c r="C71" s="14">
        <v>3</v>
      </c>
      <c r="D71" s="27">
        <v>12789.5</v>
      </c>
      <c r="E71" s="27">
        <v>12659.5</v>
      </c>
      <c r="F71" s="15">
        <v>130</v>
      </c>
      <c r="G71" s="46">
        <v>16370.499</v>
      </c>
      <c r="H71" s="46">
        <v>16370.499</v>
      </c>
      <c r="I71" s="52"/>
      <c r="J71" s="16">
        <f t="shared" si="9"/>
        <v>127.99952304624887</v>
      </c>
      <c r="K71" s="34">
        <f t="shared" si="10"/>
        <v>129.3139460484221</v>
      </c>
      <c r="L71" s="17"/>
    </row>
    <row r="72" spans="1:12" ht="15.75">
      <c r="A72" s="38" t="s">
        <v>80</v>
      </c>
      <c r="B72" s="14">
        <v>10</v>
      </c>
      <c r="C72" s="14">
        <v>4</v>
      </c>
      <c r="D72" s="27">
        <v>21825.2</v>
      </c>
      <c r="E72" s="27">
        <v>21825.2</v>
      </c>
      <c r="F72" s="15"/>
      <c r="G72" s="46">
        <v>14605.47</v>
      </c>
      <c r="H72" s="46">
        <v>14605.47</v>
      </c>
      <c r="I72" s="52"/>
      <c r="J72" s="16">
        <f t="shared" si="9"/>
        <v>66.9202114986346</v>
      </c>
      <c r="K72" s="34">
        <f t="shared" si="10"/>
        <v>66.9202114986346</v>
      </c>
      <c r="L72" s="17"/>
    </row>
    <row r="73" spans="1:12" ht="31.5">
      <c r="A73" s="38" t="s">
        <v>55</v>
      </c>
      <c r="B73" s="14">
        <v>10</v>
      </c>
      <c r="C73" s="14">
        <v>6</v>
      </c>
      <c r="D73" s="27">
        <v>6583.8</v>
      </c>
      <c r="E73" s="27">
        <v>6583.8</v>
      </c>
      <c r="F73" s="24"/>
      <c r="G73" s="46">
        <v>6816.527</v>
      </c>
      <c r="H73" s="46">
        <v>6816.527</v>
      </c>
      <c r="I73" s="47"/>
      <c r="J73" s="16">
        <f t="shared" si="9"/>
        <v>103.53484309972964</v>
      </c>
      <c r="K73" s="34">
        <f t="shared" si="10"/>
        <v>103.53484309972964</v>
      </c>
      <c r="L73" s="17"/>
    </row>
    <row r="74" spans="1:12" ht="15.75">
      <c r="A74" s="37" t="s">
        <v>50</v>
      </c>
      <c r="B74" s="10">
        <v>11</v>
      </c>
      <c r="C74" s="10"/>
      <c r="D74" s="25">
        <f>D75+D76+D77</f>
        <v>21326.8</v>
      </c>
      <c r="E74" s="25">
        <f>E75+E76+E77</f>
        <v>16250.5</v>
      </c>
      <c r="F74" s="25">
        <f>F75+F76+F77</f>
        <v>5076.2</v>
      </c>
      <c r="G74" s="53">
        <v>91399.27600000001</v>
      </c>
      <c r="H74" s="53">
        <v>86227.476</v>
      </c>
      <c r="I74" s="53">
        <v>5521.8</v>
      </c>
      <c r="J74" s="11">
        <f>G74/D74*100</f>
        <v>428.56535438978193</v>
      </c>
      <c r="K74" s="28">
        <f aca="true" t="shared" si="12" ref="J74:L77">H74/E74*100</f>
        <v>530.6142949447709</v>
      </c>
      <c r="L74" s="11">
        <f t="shared" si="12"/>
        <v>108.77821992829281</v>
      </c>
    </row>
    <row r="75" spans="1:12" ht="15.75">
      <c r="A75" s="38" t="s">
        <v>69</v>
      </c>
      <c r="B75" s="14">
        <v>11</v>
      </c>
      <c r="C75" s="14">
        <v>1</v>
      </c>
      <c r="D75" s="27">
        <v>5762</v>
      </c>
      <c r="E75" s="27">
        <v>685.7</v>
      </c>
      <c r="F75" s="15">
        <v>5076.2</v>
      </c>
      <c r="G75" s="46">
        <v>83179.6</v>
      </c>
      <c r="H75" s="46">
        <v>77657.8</v>
      </c>
      <c r="I75" s="52">
        <v>5521.8</v>
      </c>
      <c r="J75" s="16">
        <f t="shared" si="12"/>
        <v>1443.5890315862548</v>
      </c>
      <c r="K75" s="27">
        <f t="shared" si="12"/>
        <v>11325.331777745369</v>
      </c>
      <c r="L75" s="16">
        <f t="shared" si="12"/>
        <v>108.77821992829281</v>
      </c>
    </row>
    <row r="76" spans="1:12" ht="15.75">
      <c r="A76" s="38" t="s">
        <v>70</v>
      </c>
      <c r="B76" s="14">
        <v>11</v>
      </c>
      <c r="C76" s="14">
        <v>2</v>
      </c>
      <c r="D76" s="27">
        <v>15564.8</v>
      </c>
      <c r="E76" s="27">
        <v>15564.8</v>
      </c>
      <c r="F76" s="15"/>
      <c r="G76" s="46">
        <v>8219.676</v>
      </c>
      <c r="H76" s="46">
        <v>8569.676</v>
      </c>
      <c r="I76" s="52"/>
      <c r="J76" s="16">
        <f t="shared" si="12"/>
        <v>52.8093904194079</v>
      </c>
      <c r="K76" s="27">
        <f t="shared" si="12"/>
        <v>55.058054070723685</v>
      </c>
      <c r="L76" s="16"/>
    </row>
    <row r="77" spans="1:12" ht="31.5" hidden="1">
      <c r="A77" s="38" t="s">
        <v>71</v>
      </c>
      <c r="B77" s="14">
        <v>11</v>
      </c>
      <c r="C77" s="14">
        <v>5</v>
      </c>
      <c r="D77" s="16"/>
      <c r="E77" s="1"/>
      <c r="F77" s="15"/>
      <c r="G77" s="54"/>
      <c r="H77" s="55"/>
      <c r="I77" s="56"/>
      <c r="J77" s="16" t="e">
        <f t="shared" si="12"/>
        <v>#DIV/0!</v>
      </c>
      <c r="K77" s="27" t="e">
        <f t="shared" si="12"/>
        <v>#DIV/0!</v>
      </c>
      <c r="L77" s="16"/>
    </row>
    <row r="78" spans="1:12" ht="15.75">
      <c r="A78" s="37" t="s">
        <v>73</v>
      </c>
      <c r="B78" s="10">
        <v>12</v>
      </c>
      <c r="C78" s="10"/>
      <c r="D78" s="25">
        <f>D79+D80</f>
        <v>23366.5</v>
      </c>
      <c r="E78" s="18">
        <f>E79+E80</f>
        <v>23366.5</v>
      </c>
      <c r="F78" s="18">
        <f>F79+F80</f>
        <v>0</v>
      </c>
      <c r="G78" s="53">
        <v>25519.811</v>
      </c>
      <c r="H78" s="57">
        <v>25519.811</v>
      </c>
      <c r="I78" s="57">
        <v>0</v>
      </c>
      <c r="J78" s="11">
        <f aca="true" t="shared" si="13" ref="J78:K80">G78/D78*100</f>
        <v>109.21537671452721</v>
      </c>
      <c r="K78" s="28">
        <f t="shared" si="13"/>
        <v>109.21537671452721</v>
      </c>
      <c r="L78" s="11"/>
    </row>
    <row r="79" spans="1:12" ht="15.75">
      <c r="A79" s="38" t="s">
        <v>46</v>
      </c>
      <c r="B79" s="14">
        <v>12</v>
      </c>
      <c r="C79" s="14">
        <v>1</v>
      </c>
      <c r="D79" s="27">
        <v>13370.7</v>
      </c>
      <c r="E79" s="27">
        <v>13370.7</v>
      </c>
      <c r="F79" s="15"/>
      <c r="G79" s="46">
        <v>16317.488</v>
      </c>
      <c r="H79" s="46">
        <v>16317.488</v>
      </c>
      <c r="I79" s="52"/>
      <c r="J79" s="16">
        <f t="shared" si="13"/>
        <v>122.03914529530988</v>
      </c>
      <c r="K79" s="27">
        <f t="shared" si="13"/>
        <v>122.03914529530988</v>
      </c>
      <c r="L79" s="16"/>
    </row>
    <row r="80" spans="1:12" ht="15.75">
      <c r="A80" s="38" t="s">
        <v>47</v>
      </c>
      <c r="B80" s="14">
        <v>12</v>
      </c>
      <c r="C80" s="14">
        <v>2</v>
      </c>
      <c r="D80" s="27">
        <v>9995.8</v>
      </c>
      <c r="E80" s="27">
        <v>9995.8</v>
      </c>
      <c r="F80" s="15"/>
      <c r="G80" s="46">
        <v>9202.323</v>
      </c>
      <c r="H80" s="46">
        <v>9202.323</v>
      </c>
      <c r="I80" s="52"/>
      <c r="J80" s="16">
        <f t="shared" si="13"/>
        <v>92.06189599631847</v>
      </c>
      <c r="K80" s="27">
        <f t="shared" si="13"/>
        <v>92.06189599631847</v>
      </c>
      <c r="L80" s="16"/>
    </row>
    <row r="81" spans="1:12" ht="31.5">
      <c r="A81" s="41" t="s">
        <v>81</v>
      </c>
      <c r="B81" s="22">
        <v>13</v>
      </c>
      <c r="C81" s="22"/>
      <c r="D81" s="18">
        <f>D82</f>
        <v>0</v>
      </c>
      <c r="E81" s="18">
        <f>E82</f>
        <v>0</v>
      </c>
      <c r="F81" s="18">
        <f>F82</f>
        <v>0</v>
      </c>
      <c r="G81" s="57">
        <v>0</v>
      </c>
      <c r="H81" s="57">
        <v>0</v>
      </c>
      <c r="I81" s="57">
        <v>0</v>
      </c>
      <c r="J81" s="11"/>
      <c r="K81" s="28"/>
      <c r="L81" s="11"/>
    </row>
    <row r="82" spans="1:12" ht="30.75" customHeight="1">
      <c r="A82" s="40" t="s">
        <v>82</v>
      </c>
      <c r="B82" s="23">
        <v>13</v>
      </c>
      <c r="C82" s="23">
        <v>1</v>
      </c>
      <c r="D82" s="27"/>
      <c r="E82" s="1"/>
      <c r="F82" s="15"/>
      <c r="G82" s="46">
        <v>0</v>
      </c>
      <c r="H82" s="58">
        <v>0</v>
      </c>
      <c r="I82" s="52"/>
      <c r="J82" s="16"/>
      <c r="K82" s="27"/>
      <c r="L82" s="16"/>
    </row>
    <row r="83" spans="1:12" s="13" customFormat="1" ht="63">
      <c r="A83" s="37" t="s">
        <v>74</v>
      </c>
      <c r="B83" s="10">
        <v>14</v>
      </c>
      <c r="C83" s="10" t="s">
        <v>3</v>
      </c>
      <c r="D83" s="11">
        <f>SUM(D84:D87)</f>
        <v>0</v>
      </c>
      <c r="E83" s="11">
        <f>SUM(E84:E87)</f>
        <v>466966.2</v>
      </c>
      <c r="F83" s="11">
        <f>SUM(F84:F87)</f>
        <v>0</v>
      </c>
      <c r="G83" s="45">
        <v>0</v>
      </c>
      <c r="H83" s="45">
        <v>428912.47</v>
      </c>
      <c r="I83" s="45">
        <v>0</v>
      </c>
      <c r="J83" s="11">
        <v>0</v>
      </c>
      <c r="K83" s="33">
        <f aca="true" t="shared" si="14" ref="K83:K88">H83/E83*100</f>
        <v>91.85085986951518</v>
      </c>
      <c r="L83" s="11"/>
    </row>
    <row r="84" spans="1:12" ht="50.25" customHeight="1">
      <c r="A84" s="40" t="s">
        <v>75</v>
      </c>
      <c r="B84" s="14">
        <v>14</v>
      </c>
      <c r="C84" s="14">
        <v>1</v>
      </c>
      <c r="D84" s="16"/>
      <c r="E84" s="16">
        <v>89931.2</v>
      </c>
      <c r="F84" s="15"/>
      <c r="G84" s="59"/>
      <c r="H84" s="59">
        <v>94348.772</v>
      </c>
      <c r="I84" s="52"/>
      <c r="J84" s="16"/>
      <c r="K84" s="34">
        <f t="shared" si="14"/>
        <v>104.91216841318698</v>
      </c>
      <c r="L84" s="16"/>
    </row>
    <row r="85" spans="1:12" ht="66.75" customHeight="1" hidden="1">
      <c r="A85" s="38" t="s">
        <v>56</v>
      </c>
      <c r="B85" s="14">
        <v>11</v>
      </c>
      <c r="C85" s="14">
        <v>2</v>
      </c>
      <c r="D85" s="16"/>
      <c r="E85" s="16"/>
      <c r="F85" s="15"/>
      <c r="G85" s="59"/>
      <c r="H85" s="59"/>
      <c r="I85" s="52"/>
      <c r="J85" s="16"/>
      <c r="K85" s="34" t="e">
        <f t="shared" si="14"/>
        <v>#DIV/0!</v>
      </c>
      <c r="L85" s="16"/>
    </row>
    <row r="86" spans="1:12" ht="24.75" customHeight="1">
      <c r="A86" s="38" t="s">
        <v>76</v>
      </c>
      <c r="B86" s="14">
        <v>14</v>
      </c>
      <c r="C86" s="14">
        <v>2</v>
      </c>
      <c r="D86" s="16"/>
      <c r="E86" s="16">
        <v>376735</v>
      </c>
      <c r="F86" s="15"/>
      <c r="G86" s="59"/>
      <c r="H86" s="59">
        <v>334473.141</v>
      </c>
      <c r="I86" s="52"/>
      <c r="J86" s="16"/>
      <c r="K86" s="34">
        <f t="shared" si="14"/>
        <v>88.78207254436143</v>
      </c>
      <c r="L86" s="16"/>
    </row>
    <row r="87" spans="1:12" ht="31.5">
      <c r="A87" s="38" t="s">
        <v>84</v>
      </c>
      <c r="B87" s="14">
        <v>14</v>
      </c>
      <c r="C87" s="14">
        <v>3</v>
      </c>
      <c r="D87" s="16"/>
      <c r="E87" s="1">
        <v>300</v>
      </c>
      <c r="F87" s="15"/>
      <c r="G87" s="59"/>
      <c r="H87" s="58">
        <v>90.557</v>
      </c>
      <c r="I87" s="52"/>
      <c r="J87" s="16"/>
      <c r="K87" s="34"/>
      <c r="L87" s="16"/>
    </row>
    <row r="88" spans="1:12" s="13" customFormat="1" ht="25.5" customHeight="1">
      <c r="A88" s="42" t="s">
        <v>57</v>
      </c>
      <c r="B88" s="42"/>
      <c r="C88" s="42"/>
      <c r="D88" s="43">
        <f>D78+D74+D68+D61+D55+D46+D43+D38+D27+D21+D19+D7+D81</f>
        <v>2229177.6</v>
      </c>
      <c r="E88" s="43">
        <f>E78+E74+E68+E61+E55+E46+E43+E38+E27+E21+E19+E7+E81+E83</f>
        <v>2420876</v>
      </c>
      <c r="F88" s="43">
        <f>F78+F74+F68+F61+F55+F46+F43+F38+F27+F21+F19+F7+F81</f>
        <v>494283.2</v>
      </c>
      <c r="G88" s="60">
        <v>2268409.996</v>
      </c>
      <c r="H88" s="60">
        <v>2409957.88</v>
      </c>
      <c r="I88" s="60">
        <v>463368.661</v>
      </c>
      <c r="J88" s="43">
        <f>G88/D88*100</f>
        <v>101.75994931942614</v>
      </c>
      <c r="K88" s="44">
        <f t="shared" si="14"/>
        <v>99.54900127061444</v>
      </c>
      <c r="L88" s="44">
        <f>I88/F88*100</f>
        <v>93.74558168272765</v>
      </c>
    </row>
    <row r="89" spans="1:12" ht="15.75">
      <c r="A89" s="19"/>
      <c r="B89" s="19"/>
      <c r="C89" s="19"/>
      <c r="D89" s="19"/>
      <c r="E89" s="5"/>
      <c r="F89" s="21"/>
      <c r="G89" s="20"/>
      <c r="H89" s="20"/>
      <c r="I89" s="20"/>
      <c r="J89" s="5"/>
      <c r="K89" s="30"/>
      <c r="L89" s="5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2018-08-20T12:54:28Z</cp:lastPrinted>
  <dcterms:created xsi:type="dcterms:W3CDTF">2007-09-13T08:04:48Z</dcterms:created>
  <dcterms:modified xsi:type="dcterms:W3CDTF">2020-08-12T06:53:47Z</dcterms:modified>
  <cp:category/>
  <cp:version/>
  <cp:contentType/>
  <cp:contentStatus/>
</cp:coreProperties>
</file>